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1745" windowHeight="7230"/>
  </bookViews>
  <sheets>
    <sheet name="GSTIN" sheetId="1" r:id="rId1"/>
  </sheets>
  <definedNames>
    <definedName name="_xlnm.Print_Titles" localSheetId="0">GSTIN!$1:$4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2" i="1" l="1"/>
  <c r="C23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E8" i="1"/>
  <c r="E10" i="1" s="1"/>
  <c r="E12" i="1" s="1"/>
  <c r="E14" i="1" s="1"/>
  <c r="E16" i="1" s="1"/>
  <c r="E18" i="1" s="1"/>
  <c r="E7" i="1"/>
  <c r="E9" i="1" s="1"/>
  <c r="E11" i="1" s="1"/>
  <c r="E13" i="1" s="1"/>
  <c r="E15" i="1" s="1"/>
  <c r="E17" i="1" s="1"/>
  <c r="D5" i="1" l="1"/>
  <c r="D6" i="1"/>
  <c r="D7" i="1"/>
  <c r="D8" i="1"/>
  <c r="D9" i="1"/>
  <c r="D10" i="1"/>
  <c r="D11" i="1"/>
  <c r="D12" i="1"/>
  <c r="D13" i="1"/>
  <c r="D14" i="1"/>
  <c r="D15" i="1"/>
  <c r="D17" i="1"/>
  <c r="D18" i="1"/>
  <c r="D16" i="1"/>
  <c r="F17" i="1" l="1"/>
  <c r="G17" i="1" s="1"/>
  <c r="F12" i="1"/>
  <c r="G12" i="1" s="1"/>
  <c r="F8" i="1"/>
  <c r="G8" i="1" s="1"/>
  <c r="F16" i="1"/>
  <c r="G16" i="1" s="1"/>
  <c r="F15" i="1"/>
  <c r="G15" i="1" s="1"/>
  <c r="F7" i="1"/>
  <c r="G7" i="1" s="1"/>
  <c r="F10" i="1"/>
  <c r="G10" i="1" s="1"/>
  <c r="F6" i="1"/>
  <c r="G6" i="1" s="1"/>
  <c r="F11" i="1"/>
  <c r="G11" i="1" s="1"/>
  <c r="F14" i="1"/>
  <c r="G14" i="1" s="1"/>
  <c r="F18" i="1"/>
  <c r="G18" i="1" s="1"/>
  <c r="F13" i="1"/>
  <c r="G13" i="1" s="1"/>
  <c r="F9" i="1"/>
  <c r="G9" i="1" s="1"/>
  <c r="F5" i="1"/>
  <c r="G5" i="1" s="1"/>
  <c r="H13" i="1" l="1"/>
  <c r="H6" i="1"/>
  <c r="I6" i="1" s="1"/>
  <c r="H16" i="1"/>
  <c r="H18" i="1"/>
  <c r="I18" i="1" s="1"/>
  <c r="H10" i="1"/>
  <c r="I10" i="1" s="1"/>
  <c r="H8" i="1"/>
  <c r="I8" i="1" s="1"/>
  <c r="H5" i="1"/>
  <c r="I5" i="1" s="1"/>
  <c r="H14" i="1"/>
  <c r="I14" i="1" s="1"/>
  <c r="H7" i="1"/>
  <c r="I7" i="1" s="1"/>
  <c r="H12" i="1"/>
  <c r="I12" i="1" s="1"/>
  <c r="H9" i="1"/>
  <c r="I9" i="1" s="1"/>
  <c r="H11" i="1"/>
  <c r="H15" i="1"/>
  <c r="H17" i="1"/>
  <c r="I17" i="1" s="1"/>
  <c r="I15" i="1" l="1"/>
  <c r="I13" i="1"/>
  <c r="I11" i="1"/>
  <c r="I16" i="1"/>
  <c r="I20" i="1" l="1"/>
  <c r="D23" i="1" s="1"/>
  <c r="E23" i="1" l="1"/>
  <c r="F23" i="1" s="1"/>
  <c r="G23" i="1" s="1"/>
  <c r="H23" i="1" s="1"/>
</calcChain>
</file>

<file path=xl/sharedStrings.xml><?xml version="1.0" encoding="utf-8"?>
<sst xmlns="http://schemas.openxmlformats.org/spreadsheetml/2006/main" count="116" uniqueCount="79">
  <si>
    <t>GSTIN checksum validator</t>
  </si>
  <si>
    <t>GSTIN</t>
  </si>
  <si>
    <t>vlookup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</si>
  <si>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</si>
  <si>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</si>
  <si>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</si>
  <si>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</si>
  <si>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</si>
  <si>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</si>
  <si>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</si>
  <si>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</si>
  <si>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</si>
  <si>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</si>
  <si>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</si>
  <si>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</si>
  <si>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</si>
  <si>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</si>
  <si>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</si>
  <si>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</si>
  <si>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</si>
  <si>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</si>
  <si>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</si>
  <si>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</si>
  <si>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</si>
  <si>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</si>
  <si>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</si>
  <si>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</si>
  <si>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</si>
  <si>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</si>
  <si>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2</t>
  </si>
  <si>
    <t>3</t>
  </si>
  <si>
    <t>4</t>
  </si>
  <si>
    <t>5</t>
  </si>
  <si>
    <t>6</t>
  </si>
  <si>
    <t>7</t>
  </si>
  <si>
    <t>8</t>
  </si>
  <si>
    <t>9</t>
  </si>
  <si>
    <t>0</t>
  </si>
  <si>
    <t>1</t>
  </si>
  <si>
    <t>Place
Value</t>
  </si>
  <si>
    <t>24AAACT1511G1ZZ</t>
  </si>
  <si>
    <t>06AAACT1511G1ZX</t>
  </si>
  <si>
    <t>29AAACT1511G1ZP</t>
  </si>
  <si>
    <t>21AAACT1511G1Z5</t>
  </si>
  <si>
    <t>07AAACT1511G1ZV</t>
  </si>
  <si>
    <t>09AAACT1511G1ZR</t>
  </si>
  <si>
    <t>27AAACT1511G1ZT</t>
  </si>
  <si>
    <t>03AAACT1511G1Z3</t>
  </si>
  <si>
    <t>Valid GSTIN</t>
  </si>
  <si>
    <t>Lookup
Codepoint</t>
  </si>
  <si>
    <t>Factor</t>
  </si>
  <si>
    <t xml:space="preserve">Base </t>
  </si>
  <si>
    <t>digit_1</t>
  </si>
  <si>
    <t>Quotient</t>
  </si>
  <si>
    <t>Digit_2b
R</t>
  </si>
  <si>
    <t>Digit_2a
Q</t>
  </si>
  <si>
    <t>Digit 2
Q+R</t>
  </si>
  <si>
    <t>Chksum</t>
  </si>
  <si>
    <t>Note : read from back to front -- though it makes no diff to final value</t>
  </si>
  <si>
    <t>15th digit</t>
  </si>
  <si>
    <t>27AAAFW2972P1ZI</t>
  </si>
  <si>
    <t>WE</t>
  </si>
  <si>
    <t>MOD / Rem</t>
  </si>
  <si>
    <t>Sum</t>
  </si>
  <si>
    <t xml:space="preserve">SS </t>
  </si>
  <si>
    <t>Base - Rem</t>
  </si>
  <si>
    <t>MOD again</t>
  </si>
  <si>
    <t>MOD or 
Remainder</t>
  </si>
  <si>
    <t>backwards 
/ forward</t>
  </si>
  <si>
    <r>
      <t xml:space="preserve">Multiply the above value by </t>
    </r>
    <r>
      <rPr>
        <i/>
        <sz val="10"/>
        <color theme="1"/>
        <rFont val="Arial"/>
        <family val="2"/>
      </rPr>
      <t>factor</t>
    </r>
    <r>
      <rPr>
        <sz val="10"/>
        <color theme="1"/>
        <rFont val="Arial"/>
        <family val="2"/>
      </rPr>
      <t xml:space="preserve"> (either 2 or 1)</t>
    </r>
  </si>
  <si>
    <r>
      <t xml:space="preserve">Divide the product got above by base </t>
    </r>
    <r>
      <rPr>
        <b/>
        <sz val="10"/>
        <color theme="1"/>
        <rFont val="Arial"/>
        <family val="2"/>
      </rPr>
      <t>36</t>
    </r>
  </si>
  <si>
    <t>Column H has the remainder</t>
  </si>
  <si>
    <t>Total up the above for all of the 14 digits (exclude the last 15th digit)</t>
  </si>
  <si>
    <t>If product &gt; 36, the n quotient =1, else 0</t>
  </si>
  <si>
    <r>
      <t xml:space="preserve">Next column -- add the </t>
    </r>
    <r>
      <rPr>
        <i/>
        <sz val="10"/>
        <color rgb="FF0070C0"/>
        <rFont val="Arial"/>
        <family val="2"/>
      </rPr>
      <t>Quotient</t>
    </r>
    <r>
      <rPr>
        <sz val="10"/>
        <color theme="1"/>
        <rFont val="Arial"/>
        <family val="2"/>
      </rPr>
      <t xml:space="preserve"> and the </t>
    </r>
    <r>
      <rPr>
        <i/>
        <sz val="10"/>
        <color rgb="FF0070C0"/>
        <rFont val="Arial"/>
        <family val="2"/>
      </rPr>
      <t>Remainder</t>
    </r>
  </si>
  <si>
    <t>Note : Factor is 2,then 1, then 2, 1 --- toggles</t>
  </si>
  <si>
    <t>Get the numeric lookup value (0..35) corresponding to each digit of the GSTIN</t>
  </si>
  <si>
    <t>CODE LOGIC</t>
  </si>
  <si>
    <t>Mod of sum (cell I-20) and number of possible digits (=36)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</si>
</sst>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3"/>
      <name val="Arial"/>
      <family val="2"/>
    </font>
    <font>
      <sz val="9"/>
      <color theme="4"/>
      <name val="Arial"/>
      <family val="2"/>
    </font>
    <font>
      <b/>
      <sz val="10"/>
      <color theme="1"/>
      <name val="Arial Narrow"/>
      <family val="2"/>
    </font>
    <font>
      <b/>
      <sz val="10"/>
      <color theme="5"/>
      <name val="Arial"/>
      <family val="2"/>
    </font>
    <font>
      <b/>
      <sz val="11"/>
      <color theme="5" tint="-0.249977111117893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0000"/>
      <name val="Arial"/>
      <family val="2"/>
    </font>
    <font>
      <sz val="9"/>
      <color theme="1"/>
      <name val="Arial Narrow"/>
      <family val="2"/>
    </font>
    <font>
      <b/>
      <sz val="11"/>
      <color rgb="FF5D2884"/>
      <name val="Arial"/>
      <family val="2"/>
    </font>
    <font>
      <b/>
      <sz val="12"/>
      <color rgb="FF5D2884"/>
      <name val="Symbol"/>
      <family val="1"/>
      <charset val="2"/>
    </font>
    <font>
      <b/>
      <sz val="16"/>
      <color rgb="FF5D2884"/>
      <name val="Symbol"/>
      <family val="1"/>
      <charset val="2"/>
    </font>
    <font>
      <sz val="11"/>
      <color theme="3"/>
      <name val="Arial"/>
      <family val="2"/>
    </font>
    <font>
      <i/>
      <sz val="10"/>
      <color theme="1"/>
      <name val="Arial"/>
      <family val="2"/>
    </font>
    <font>
      <i/>
      <sz val="10"/>
      <color rgb="FF0070C0"/>
      <name val="Arial"/>
      <family val="2"/>
    </font>
    <font>
      <b/>
      <sz val="14"/>
      <color theme="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E8F8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indent="1"/>
    </xf>
    <xf numFmtId="0" fontId="10" fillId="0" borderId="2" xfId="0" applyFont="1" applyBorder="1" applyAlignment="1">
      <alignment horizontal="right" vertical="center" indent="1"/>
    </xf>
    <xf numFmtId="0" fontId="11" fillId="3" borderId="2" xfId="0" applyFont="1" applyFill="1" applyBorder="1" applyAlignment="1">
      <alignment horizontal="right" vertical="center" wrapText="1" indent="1"/>
    </xf>
    <xf numFmtId="164" fontId="12" fillId="0" borderId="2" xfId="1" applyNumberFormat="1" applyFont="1" applyBorder="1" applyAlignment="1">
      <alignment horizontal="left" vertical="center" indent="1"/>
    </xf>
    <xf numFmtId="43" fontId="0" fillId="0" borderId="0" xfId="0" applyNumberFormat="1" applyAlignment="1">
      <alignment horizontal="right" vertical="center" indent="1"/>
    </xf>
    <xf numFmtId="0" fontId="0" fillId="3" borderId="2" xfId="0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right" vertical="center" indent="1"/>
    </xf>
    <xf numFmtId="0" fontId="10" fillId="3" borderId="2" xfId="0" applyFont="1" applyFill="1" applyBorder="1" applyAlignment="1">
      <alignment horizontal="right" vertical="center" indent="1"/>
    </xf>
    <xf numFmtId="43" fontId="12" fillId="3" borderId="2" xfId="1" applyFont="1" applyFill="1" applyBorder="1" applyAlignment="1">
      <alignment horizontal="right" vertical="center" indent="1"/>
    </xf>
    <xf numFmtId="43" fontId="12" fillId="3" borderId="2" xfId="1" applyFont="1" applyFill="1" applyBorder="1" applyAlignment="1">
      <alignment horizontal="left" vertical="center" indent="1"/>
    </xf>
    <xf numFmtId="43" fontId="0" fillId="0" borderId="2" xfId="0" applyNumberFormat="1" applyBorder="1" applyAlignment="1">
      <alignment horizontal="right" vertical="center" indent="1"/>
    </xf>
    <xf numFmtId="0" fontId="5" fillId="6" borderId="0" xfId="0" applyFont="1" applyFill="1" applyAlignment="1">
      <alignment horizontal="left" vertical="center" indent="1"/>
    </xf>
    <xf numFmtId="165" fontId="2" fillId="6" borderId="2" xfId="0" applyNumberFormat="1" applyFont="1" applyFill="1" applyBorder="1" applyAlignment="1">
      <alignment horizontal="left" vertical="center" indent="1"/>
    </xf>
    <xf numFmtId="165" fontId="0" fillId="0" borderId="2" xfId="0" applyNumberFormat="1" applyFont="1" applyBorder="1" applyAlignment="1">
      <alignment horizontal="right" vertical="center" indent="1"/>
    </xf>
    <xf numFmtId="0" fontId="13" fillId="0" borderId="1" xfId="0" applyFont="1" applyBorder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 indent="1"/>
    </xf>
    <xf numFmtId="0" fontId="17" fillId="7" borderId="3" xfId="0" applyFont="1" applyFill="1" applyBorder="1" applyAlignment="1">
      <alignment horizontal="right" vertical="center" indent="1"/>
    </xf>
    <xf numFmtId="43" fontId="15" fillId="7" borderId="3" xfId="0" applyNumberFormat="1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 indent="1"/>
    </xf>
    <xf numFmtId="0" fontId="14" fillId="0" borderId="0" xfId="0" applyFont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indent="1"/>
    </xf>
    <xf numFmtId="0" fontId="18" fillId="4" borderId="0" xfId="0" applyFont="1" applyFill="1" applyBorder="1" applyAlignment="1">
      <alignment horizontal="left" vertical="center" indent="2"/>
    </xf>
    <xf numFmtId="164" fontId="12" fillId="0" borderId="2" xfId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horizontal="left" vertical="center" indent="1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 indent="1"/>
    </xf>
    <xf numFmtId="0" fontId="0" fillId="8" borderId="6" xfId="0" applyFill="1" applyBorder="1" applyAlignment="1">
      <alignment horizontal="left" vertical="center" indent="1"/>
    </xf>
    <xf numFmtId="0" fontId="0" fillId="8" borderId="7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9" xfId="0" applyFill="1" applyBorder="1" applyAlignment="1">
      <alignment horizontal="left" vertical="center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1E8F8"/>
      <color rgb="FF5D2884"/>
      <color rgb="FF7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133351</xdr:colOff>
      <xdr:row>11</xdr:row>
      <xdr:rowOff>228601</xdr:rowOff>
    </xdr:from>
    <xdr:to>
      <xdr:col>16</xdr:col>
      <xdr:colOff>3149858</xdr:colOff>
      <xdr:row>17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CD1871-45EB-4986-9C0E-1CBF789EE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9276" y="3581401"/>
          <a:ext cx="3426082" cy="1666874"/>
        </a:xfrm>
        <a:prstGeom prst="rect">
          <a:avLst/>
        </a:prstGeom>
        <a:ln>
          <a:solidFill>
            <a:schemeClr val="bg2">
              <a:lumMod val="9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showGridLines="0" tabSelected="1" workbookViewId="0">
      <pane ySplit="4" topLeftCell="A5" activePane="bottomLeft" state="frozenSplit"/>
      <selection pane="bottomLeft"/>
    </sheetView>
  </sheetViews>
  <sheetFormatPr defaultRowHeight="24" customHeight="1" x14ac:dyDescent="0.2"/>
  <cols>
    <col min="1" max="1" width="3.7109375" style="1" customWidth="1"/>
    <col min="2" max="2" width="9.140625" style="1"/>
    <col min="3" max="3" width="10.7109375" style="1" customWidth="1"/>
    <col min="4" max="8" width="10.7109375" style="11" customWidth="1"/>
    <col min="9" max="9" width="10.7109375" style="1" customWidth="1"/>
    <col min="10" max="10" width="9.140625" style="1"/>
    <col min="11" max="11" width="6" style="1" customWidth="1"/>
    <col min="12" max="12" width="9.140625" style="2"/>
    <col min="13" max="15" width="9.140625" style="1"/>
    <col min="16" max="16" width="6.140625" style="1" customWidth="1"/>
    <col min="17" max="17" width="69.28515625" style="1" bestFit="1" customWidth="1"/>
    <col min="18" max="18" width="5.7109375" style="15" customWidth="1"/>
    <col min="19" max="19" width="6.28515625" style="1" customWidth="1"/>
    <col min="20" max="20" width="19.85546875" style="1" bestFit="1" customWidth="1"/>
    <col min="21" max="16384" width="9.140625" style="1"/>
  </cols>
  <sheetData>
    <row r="1" spans="2:20" ht="24" customHeight="1" x14ac:dyDescent="0.2">
      <c r="B1" s="4" t="s">
        <v>0</v>
      </c>
      <c r="H1" s="1" t="s">
        <v>51</v>
      </c>
      <c r="I1" s="32">
        <v>36</v>
      </c>
    </row>
    <row r="2" spans="2:20" ht="24" customHeight="1" x14ac:dyDescent="0.2">
      <c r="B2" s="2" t="s">
        <v>1</v>
      </c>
      <c r="C2" s="46" t="str">
        <f>T5</f>
        <v>03AAACT1511G1Z3</v>
      </c>
      <c r="D2" s="46"/>
      <c r="E2" s="47"/>
      <c r="P2" s="50" t="s">
        <v>77</v>
      </c>
    </row>
    <row r="3" spans="2:20" ht="24" customHeight="1" x14ac:dyDescent="0.2">
      <c r="B3" s="37"/>
      <c r="C3" s="38" t="s">
        <v>68</v>
      </c>
      <c r="D3" s="39"/>
      <c r="E3" s="39"/>
      <c r="F3" s="39"/>
      <c r="G3" s="39" t="s">
        <v>53</v>
      </c>
      <c r="H3" s="39" t="s">
        <v>62</v>
      </c>
      <c r="I3" s="37" t="s">
        <v>63</v>
      </c>
      <c r="J3" s="15"/>
      <c r="P3" s="51" t="s">
        <v>75</v>
      </c>
      <c r="Q3" s="52"/>
    </row>
    <row r="4" spans="2:20" ht="24" customHeight="1" x14ac:dyDescent="0.2">
      <c r="B4" s="9" t="s">
        <v>39</v>
      </c>
      <c r="C4" s="9" t="s">
        <v>1</v>
      </c>
      <c r="D4" s="20" t="s">
        <v>49</v>
      </c>
      <c r="E4" s="20" t="s">
        <v>50</v>
      </c>
      <c r="F4" s="10" t="s">
        <v>52</v>
      </c>
      <c r="G4" s="23" t="s">
        <v>55</v>
      </c>
      <c r="H4" s="23" t="s">
        <v>54</v>
      </c>
      <c r="I4" s="23" t="s">
        <v>56</v>
      </c>
      <c r="J4" s="15"/>
      <c r="L4" s="3" t="s">
        <v>2</v>
      </c>
      <c r="P4" s="53" t="s">
        <v>58</v>
      </c>
      <c r="Q4" s="54"/>
      <c r="T4" s="14" t="s">
        <v>48</v>
      </c>
    </row>
    <row r="5" spans="2:20" ht="24" customHeight="1" x14ac:dyDescent="0.2">
      <c r="B5" s="8">
        <v>1</v>
      </c>
      <c r="C5" s="12" t="str">
        <f>LEFT(RIGHT($C$2,B5+1),1)</f>
        <v>Z</v>
      </c>
      <c r="D5" s="21">
        <f>VLOOKUP(C5,$L$5:$M$40,2,)</f>
        <v>35</v>
      </c>
      <c r="E5" s="21">
        <v>2</v>
      </c>
      <c r="F5" s="22">
        <f>D5*E5</f>
        <v>70</v>
      </c>
      <c r="G5" s="48">
        <f>FLOOR(F5/$I$1,1)</f>
        <v>1</v>
      </c>
      <c r="H5" s="48">
        <f t="shared" ref="H5:H18" si="0">MOD(F5,$I$1)</f>
        <v>34</v>
      </c>
      <c r="I5" s="24">
        <f t="shared" ref="I5:I18" si="1">ROUND(H5+G5,0)</f>
        <v>35</v>
      </c>
      <c r="J5" s="15"/>
      <c r="L5" s="5" t="s">
        <v>37</v>
      </c>
      <c r="M5" s="6">
        <v>0</v>
      </c>
      <c r="N5" s="5" t="s">
        <v>37</v>
      </c>
      <c r="P5" s="55">
        <v>1</v>
      </c>
      <c r="Q5" s="56" t="s">
        <v>76</v>
      </c>
      <c r="S5" s="19">
        <v>1</v>
      </c>
      <c r="T5" s="18" t="s">
        <v>47</v>
      </c>
    </row>
    <row r="6" spans="2:20" ht="24" customHeight="1" x14ac:dyDescent="0.2">
      <c r="B6" s="8">
        <v>2</v>
      </c>
      <c r="C6" s="12" t="str">
        <f t="shared" ref="C6:C18" si="2">LEFT(RIGHT($C$2,B6+1),1)</f>
        <v>1</v>
      </c>
      <c r="D6" s="21">
        <f>VLOOKUP(C6,$L$5:$M$40,2,)</f>
        <v>1</v>
      </c>
      <c r="E6" s="21">
        <v>1</v>
      </c>
      <c r="F6" s="22">
        <f t="shared" ref="F6:F18" si="3">D6*E6</f>
        <v>1</v>
      </c>
      <c r="G6" s="48">
        <f t="shared" ref="G6:G18" si="4">FLOOR(F6/$I$1,1)</f>
        <v>0</v>
      </c>
      <c r="H6" s="48">
        <f t="shared" si="0"/>
        <v>1</v>
      </c>
      <c r="I6" s="24">
        <f t="shared" si="1"/>
        <v>1</v>
      </c>
      <c r="J6" s="15"/>
      <c r="L6" s="5" t="s">
        <v>38</v>
      </c>
      <c r="M6" s="6">
        <v>1</v>
      </c>
      <c r="N6" s="5" t="s">
        <v>38</v>
      </c>
      <c r="P6" s="55"/>
      <c r="Q6" s="56" t="s">
        <v>69</v>
      </c>
      <c r="S6" s="19">
        <v>2</v>
      </c>
      <c r="T6" s="18" t="s">
        <v>41</v>
      </c>
    </row>
    <row r="7" spans="2:20" ht="24" customHeight="1" x14ac:dyDescent="0.2">
      <c r="B7" s="8">
        <v>3</v>
      </c>
      <c r="C7" s="12" t="str">
        <f t="shared" si="2"/>
        <v>G</v>
      </c>
      <c r="D7" s="21">
        <f>VLOOKUP(C7,$L$5:$M$40,2,)</f>
        <v>16</v>
      </c>
      <c r="E7" s="21">
        <f>E5</f>
        <v>2</v>
      </c>
      <c r="F7" s="22">
        <f t="shared" si="3"/>
        <v>32</v>
      </c>
      <c r="G7" s="48">
        <f t="shared" si="4"/>
        <v>0</v>
      </c>
      <c r="H7" s="48">
        <f t="shared" si="0"/>
        <v>32</v>
      </c>
      <c r="I7" s="24">
        <f t="shared" si="1"/>
        <v>32</v>
      </c>
      <c r="J7" s="15"/>
      <c r="L7" s="5" t="s">
        <v>29</v>
      </c>
      <c r="M7" s="6">
        <v>2</v>
      </c>
      <c r="N7" s="5" t="s">
        <v>29</v>
      </c>
      <c r="P7" s="55">
        <v>2</v>
      </c>
      <c r="Q7" s="56" t="s">
        <v>70</v>
      </c>
      <c r="S7" s="19">
        <v>3</v>
      </c>
      <c r="T7" s="18" t="s">
        <v>44</v>
      </c>
    </row>
    <row r="8" spans="2:20" ht="24" customHeight="1" x14ac:dyDescent="0.2">
      <c r="B8" s="17">
        <v>4</v>
      </c>
      <c r="C8" s="12" t="str">
        <f t="shared" si="2"/>
        <v>1</v>
      </c>
      <c r="D8" s="21">
        <f>VLOOKUP(C8,$L$5:$M$40,2,)</f>
        <v>1</v>
      </c>
      <c r="E8" s="21">
        <f>E6</f>
        <v>1</v>
      </c>
      <c r="F8" s="22">
        <f t="shared" si="3"/>
        <v>1</v>
      </c>
      <c r="G8" s="48">
        <f t="shared" si="4"/>
        <v>0</v>
      </c>
      <c r="H8" s="48">
        <f t="shared" si="0"/>
        <v>1</v>
      </c>
      <c r="I8" s="24">
        <f t="shared" si="1"/>
        <v>1</v>
      </c>
      <c r="J8" s="15"/>
      <c r="L8" s="5" t="s">
        <v>30</v>
      </c>
      <c r="M8" s="6">
        <v>3</v>
      </c>
      <c r="N8" s="5" t="s">
        <v>30</v>
      </c>
      <c r="P8" s="55"/>
      <c r="Q8" s="56" t="s">
        <v>73</v>
      </c>
      <c r="S8" s="19">
        <v>4</v>
      </c>
      <c r="T8" s="18" t="s">
        <v>45</v>
      </c>
    </row>
    <row r="9" spans="2:20" ht="24" customHeight="1" x14ac:dyDescent="0.2">
      <c r="B9" s="17">
        <v>5</v>
      </c>
      <c r="C9" s="12" t="str">
        <f t="shared" si="2"/>
        <v>1</v>
      </c>
      <c r="D9" s="21">
        <f>VLOOKUP(C9,$L$5:$M$40,2,)</f>
        <v>1</v>
      </c>
      <c r="E9" s="21">
        <f t="shared" ref="E9:E18" si="5">E7</f>
        <v>2</v>
      </c>
      <c r="F9" s="22">
        <f t="shared" si="3"/>
        <v>2</v>
      </c>
      <c r="G9" s="48">
        <f t="shared" si="4"/>
        <v>0</v>
      </c>
      <c r="H9" s="48">
        <f t="shared" si="0"/>
        <v>2</v>
      </c>
      <c r="I9" s="24">
        <f t="shared" si="1"/>
        <v>2</v>
      </c>
      <c r="J9" s="15"/>
      <c r="L9" s="5" t="s">
        <v>31</v>
      </c>
      <c r="M9" s="6">
        <v>4</v>
      </c>
      <c r="N9" s="5" t="s">
        <v>31</v>
      </c>
      <c r="P9" s="55"/>
      <c r="Q9" s="56" t="s">
        <v>71</v>
      </c>
      <c r="S9" s="19">
        <v>5</v>
      </c>
      <c r="T9" s="18" t="s">
        <v>43</v>
      </c>
    </row>
    <row r="10" spans="2:20" ht="24" customHeight="1" x14ac:dyDescent="0.2">
      <c r="B10" s="17">
        <v>6</v>
      </c>
      <c r="C10" s="12" t="str">
        <f t="shared" si="2"/>
        <v>5</v>
      </c>
      <c r="D10" s="21">
        <f>VLOOKUP(C10,$L$5:$M$40,2,)</f>
        <v>5</v>
      </c>
      <c r="E10" s="21">
        <f t="shared" si="5"/>
        <v>1</v>
      </c>
      <c r="F10" s="22">
        <f t="shared" si="3"/>
        <v>5</v>
      </c>
      <c r="G10" s="48">
        <f t="shared" si="4"/>
        <v>0</v>
      </c>
      <c r="H10" s="48">
        <f t="shared" si="0"/>
        <v>5</v>
      </c>
      <c r="I10" s="24">
        <f t="shared" si="1"/>
        <v>5</v>
      </c>
      <c r="J10" s="15"/>
      <c r="L10" s="5" t="s">
        <v>32</v>
      </c>
      <c r="M10" s="6">
        <v>5</v>
      </c>
      <c r="N10" s="5" t="s">
        <v>32</v>
      </c>
      <c r="P10" s="55">
        <v>3</v>
      </c>
      <c r="Q10" s="56" t="s">
        <v>74</v>
      </c>
      <c r="S10" s="19">
        <v>6</v>
      </c>
      <c r="T10" s="18" t="s">
        <v>40</v>
      </c>
    </row>
    <row r="11" spans="2:20" ht="24" customHeight="1" x14ac:dyDescent="0.2">
      <c r="B11" s="17">
        <v>7</v>
      </c>
      <c r="C11" s="12" t="str">
        <f t="shared" si="2"/>
        <v>1</v>
      </c>
      <c r="D11" s="21">
        <f>VLOOKUP(C11,$L$5:$M$40,2,)</f>
        <v>1</v>
      </c>
      <c r="E11" s="21">
        <f t="shared" si="5"/>
        <v>2</v>
      </c>
      <c r="F11" s="22">
        <f t="shared" si="3"/>
        <v>2</v>
      </c>
      <c r="G11" s="48">
        <f t="shared" si="4"/>
        <v>0</v>
      </c>
      <c r="H11" s="48">
        <f t="shared" si="0"/>
        <v>2</v>
      </c>
      <c r="I11" s="24">
        <f t="shared" si="1"/>
        <v>2</v>
      </c>
      <c r="J11" s="15"/>
      <c r="L11" s="5" t="s">
        <v>33</v>
      </c>
      <c r="M11" s="6">
        <v>6</v>
      </c>
      <c r="N11" s="5" t="s">
        <v>33</v>
      </c>
      <c r="P11" s="55">
        <v>4</v>
      </c>
      <c r="Q11" s="56" t="s">
        <v>72</v>
      </c>
      <c r="S11" s="19">
        <v>7</v>
      </c>
      <c r="T11" s="18" t="s">
        <v>46</v>
      </c>
    </row>
    <row r="12" spans="2:20" ht="24" customHeight="1" x14ac:dyDescent="0.2">
      <c r="B12" s="17">
        <v>8</v>
      </c>
      <c r="C12" s="12" t="str">
        <f t="shared" si="2"/>
        <v>T</v>
      </c>
      <c r="D12" s="21">
        <f>VLOOKUP(C12,$L$5:$M$40,2,)</f>
        <v>29</v>
      </c>
      <c r="E12" s="21">
        <f t="shared" si="5"/>
        <v>1</v>
      </c>
      <c r="F12" s="22">
        <f t="shared" si="3"/>
        <v>29</v>
      </c>
      <c r="G12" s="48">
        <f t="shared" si="4"/>
        <v>0</v>
      </c>
      <c r="H12" s="48">
        <f t="shared" si="0"/>
        <v>29</v>
      </c>
      <c r="I12" s="24">
        <f t="shared" si="1"/>
        <v>29</v>
      </c>
      <c r="J12" s="15"/>
      <c r="L12" s="5" t="s">
        <v>34</v>
      </c>
      <c r="M12" s="6">
        <v>7</v>
      </c>
      <c r="N12" s="5" t="s">
        <v>34</v>
      </c>
      <c r="P12" s="55"/>
      <c r="Q12" s="56"/>
      <c r="S12" s="19">
        <v>8</v>
      </c>
      <c r="T12" s="18" t="s">
        <v>42</v>
      </c>
    </row>
    <row r="13" spans="2:20" ht="24" customHeight="1" x14ac:dyDescent="0.2">
      <c r="B13" s="17">
        <v>9</v>
      </c>
      <c r="C13" s="12" t="str">
        <f t="shared" si="2"/>
        <v>C</v>
      </c>
      <c r="D13" s="21">
        <f>VLOOKUP(C13,$L$5:$M$40,2,)</f>
        <v>12</v>
      </c>
      <c r="E13" s="21">
        <f t="shared" si="5"/>
        <v>2</v>
      </c>
      <c r="F13" s="22">
        <f t="shared" si="3"/>
        <v>24</v>
      </c>
      <c r="G13" s="48">
        <f t="shared" si="4"/>
        <v>0</v>
      </c>
      <c r="H13" s="48">
        <f t="shared" si="0"/>
        <v>24</v>
      </c>
      <c r="I13" s="24">
        <f t="shared" si="1"/>
        <v>24</v>
      </c>
      <c r="J13" s="15"/>
      <c r="L13" s="5" t="s">
        <v>35</v>
      </c>
      <c r="M13" s="6">
        <v>8</v>
      </c>
      <c r="N13" s="5" t="s">
        <v>35</v>
      </c>
      <c r="P13" s="55"/>
      <c r="Q13" s="56"/>
      <c r="S13" s="2" t="s">
        <v>61</v>
      </c>
      <c r="T13" s="35" t="s">
        <v>60</v>
      </c>
    </row>
    <row r="14" spans="2:20" ht="24" customHeight="1" x14ac:dyDescent="0.2">
      <c r="B14" s="17">
        <v>10</v>
      </c>
      <c r="C14" s="12" t="str">
        <f t="shared" si="2"/>
        <v>A</v>
      </c>
      <c r="D14" s="21">
        <f>VLOOKUP(C14,$L$5:$M$40,2,)</f>
        <v>10</v>
      </c>
      <c r="E14" s="21">
        <f t="shared" si="5"/>
        <v>1</v>
      </c>
      <c r="F14" s="22">
        <f t="shared" si="3"/>
        <v>10</v>
      </c>
      <c r="G14" s="48">
        <f t="shared" si="4"/>
        <v>0</v>
      </c>
      <c r="H14" s="48">
        <f t="shared" si="0"/>
        <v>10</v>
      </c>
      <c r="I14" s="24">
        <f t="shared" si="1"/>
        <v>10</v>
      </c>
      <c r="J14" s="15"/>
      <c r="L14" s="5" t="s">
        <v>36</v>
      </c>
      <c r="M14" s="6">
        <v>9</v>
      </c>
      <c r="N14" s="5" t="s">
        <v>36</v>
      </c>
      <c r="P14" s="55"/>
      <c r="Q14" s="56"/>
      <c r="S14" s="2"/>
      <c r="T14" s="35"/>
    </row>
    <row r="15" spans="2:20" ht="24" customHeight="1" x14ac:dyDescent="0.2">
      <c r="B15" s="17">
        <v>11</v>
      </c>
      <c r="C15" s="12" t="str">
        <f t="shared" si="2"/>
        <v>A</v>
      </c>
      <c r="D15" s="21">
        <f>VLOOKUP(C15,$L$5:$M$40,2,)</f>
        <v>10</v>
      </c>
      <c r="E15" s="21">
        <f t="shared" si="5"/>
        <v>2</v>
      </c>
      <c r="F15" s="22">
        <f t="shared" si="3"/>
        <v>20</v>
      </c>
      <c r="G15" s="48">
        <f t="shared" si="4"/>
        <v>0</v>
      </c>
      <c r="H15" s="48">
        <f t="shared" si="0"/>
        <v>20</v>
      </c>
      <c r="I15" s="24">
        <f t="shared" si="1"/>
        <v>20</v>
      </c>
      <c r="J15" s="15"/>
      <c r="L15" s="7" t="s">
        <v>3</v>
      </c>
      <c r="M15" s="6">
        <v>10</v>
      </c>
      <c r="N15" s="7" t="s">
        <v>3</v>
      </c>
      <c r="P15" s="55"/>
      <c r="Q15" s="56"/>
      <c r="T15" s="15"/>
    </row>
    <row r="16" spans="2:20" ht="24" customHeight="1" x14ac:dyDescent="0.2">
      <c r="B16" s="17">
        <v>12</v>
      </c>
      <c r="C16" s="12" t="str">
        <f t="shared" si="2"/>
        <v>A</v>
      </c>
      <c r="D16" s="21">
        <f>VLOOKUP(C16,$L$5:$M$40,2,)</f>
        <v>10</v>
      </c>
      <c r="E16" s="21">
        <f t="shared" si="5"/>
        <v>1</v>
      </c>
      <c r="F16" s="22">
        <f t="shared" si="3"/>
        <v>10</v>
      </c>
      <c r="G16" s="48">
        <f t="shared" si="4"/>
        <v>0</v>
      </c>
      <c r="H16" s="48">
        <f t="shared" si="0"/>
        <v>10</v>
      </c>
      <c r="I16" s="24">
        <f t="shared" si="1"/>
        <v>10</v>
      </c>
      <c r="J16" s="15"/>
      <c r="L16" s="7" t="s">
        <v>4</v>
      </c>
      <c r="M16" s="6">
        <v>11</v>
      </c>
      <c r="N16" s="7" t="s">
        <v>4</v>
      </c>
      <c r="P16" s="55"/>
      <c r="Q16" s="56"/>
      <c r="T16" s="15"/>
    </row>
    <row r="17" spans="2:20" ht="24" customHeight="1" x14ac:dyDescent="0.2">
      <c r="B17" s="17">
        <v>13</v>
      </c>
      <c r="C17" s="12" t="str">
        <f t="shared" si="2"/>
        <v>3</v>
      </c>
      <c r="D17" s="21">
        <f>VLOOKUP(C17,$L$5:$M$40,2,)</f>
        <v>3</v>
      </c>
      <c r="E17" s="21">
        <f t="shared" si="5"/>
        <v>2</v>
      </c>
      <c r="F17" s="22">
        <f t="shared" si="3"/>
        <v>6</v>
      </c>
      <c r="G17" s="48">
        <f t="shared" si="4"/>
        <v>0</v>
      </c>
      <c r="H17" s="48">
        <f t="shared" si="0"/>
        <v>6</v>
      </c>
      <c r="I17" s="24">
        <f t="shared" si="1"/>
        <v>6</v>
      </c>
      <c r="J17" s="15"/>
      <c r="L17" s="7" t="s">
        <v>5</v>
      </c>
      <c r="M17" s="6">
        <v>12</v>
      </c>
      <c r="N17" s="7" t="s">
        <v>5</v>
      </c>
      <c r="P17" s="55"/>
      <c r="Q17" s="56"/>
      <c r="T17" s="15"/>
    </row>
    <row r="18" spans="2:20" ht="24" customHeight="1" x14ac:dyDescent="0.2">
      <c r="B18" s="17">
        <v>14</v>
      </c>
      <c r="C18" s="12" t="str">
        <f t="shared" si="2"/>
        <v>0</v>
      </c>
      <c r="D18" s="21">
        <f>VLOOKUP(C18,$L$5:$M$40,2,)</f>
        <v>0</v>
      </c>
      <c r="E18" s="21">
        <f t="shared" si="5"/>
        <v>1</v>
      </c>
      <c r="F18" s="22">
        <f t="shared" si="3"/>
        <v>0</v>
      </c>
      <c r="G18" s="48">
        <f t="shared" si="4"/>
        <v>0</v>
      </c>
      <c r="H18" s="48">
        <f t="shared" si="0"/>
        <v>0</v>
      </c>
      <c r="I18" s="24">
        <f t="shared" si="1"/>
        <v>0</v>
      </c>
      <c r="J18" s="15"/>
      <c r="L18" s="7" t="s">
        <v>6</v>
      </c>
      <c r="M18" s="6">
        <v>13</v>
      </c>
      <c r="N18" s="7" t="s">
        <v>6</v>
      </c>
      <c r="P18" s="55"/>
      <c r="Q18" s="56"/>
    </row>
    <row r="19" spans="2:20" ht="24" customHeight="1" x14ac:dyDescent="0.2">
      <c r="B19" s="26"/>
      <c r="C19" s="26"/>
      <c r="D19" s="27"/>
      <c r="E19" s="27"/>
      <c r="F19" s="28"/>
      <c r="G19" s="29"/>
      <c r="H19" s="29"/>
      <c r="I19" s="30"/>
      <c r="J19" s="15"/>
      <c r="L19" s="7" t="s">
        <v>7</v>
      </c>
      <c r="M19" s="6">
        <v>14</v>
      </c>
      <c r="N19" s="7" t="s">
        <v>7</v>
      </c>
      <c r="P19" s="55">
        <v>5</v>
      </c>
      <c r="Q19" s="56" t="s">
        <v>78</v>
      </c>
    </row>
    <row r="20" spans="2:20" ht="24" customHeight="1" x14ac:dyDescent="0.2">
      <c r="D20" s="13"/>
      <c r="E20" s="13"/>
      <c r="H20" s="40" t="s">
        <v>64</v>
      </c>
      <c r="I20" s="41">
        <f>SUM(I5:I19)</f>
        <v>177</v>
      </c>
      <c r="J20" s="15"/>
      <c r="L20" s="7" t="s">
        <v>8</v>
      </c>
      <c r="M20" s="6">
        <v>15</v>
      </c>
      <c r="N20" s="7" t="s">
        <v>8</v>
      </c>
      <c r="P20" s="55"/>
      <c r="Q20" s="56"/>
    </row>
    <row r="21" spans="2:20" ht="24" customHeight="1" x14ac:dyDescent="0.2">
      <c r="J21" s="15"/>
      <c r="L21" s="7" t="s">
        <v>9</v>
      </c>
      <c r="M21" s="6">
        <v>16</v>
      </c>
      <c r="N21" s="7" t="s">
        <v>9</v>
      </c>
      <c r="P21" s="57"/>
      <c r="Q21" s="58"/>
    </row>
    <row r="22" spans="2:20" ht="24" customHeight="1" x14ac:dyDescent="0.2">
      <c r="D22" s="44" t="str">
        <f>H20</f>
        <v xml:space="preserve">SS </v>
      </c>
      <c r="E22" s="45" t="s">
        <v>67</v>
      </c>
      <c r="F22" s="36" t="s">
        <v>65</v>
      </c>
      <c r="G22" s="16" t="s">
        <v>66</v>
      </c>
      <c r="L22" s="7" t="s">
        <v>10</v>
      </c>
      <c r="M22" s="6">
        <v>17</v>
      </c>
      <c r="N22" s="7" t="s">
        <v>10</v>
      </c>
    </row>
    <row r="23" spans="2:20" ht="24" customHeight="1" x14ac:dyDescent="0.2">
      <c r="B23" s="43" t="s">
        <v>57</v>
      </c>
      <c r="C23" s="33">
        <f>I1</f>
        <v>36</v>
      </c>
      <c r="D23" s="31">
        <f>I20</f>
        <v>177</v>
      </c>
      <c r="E23" s="34">
        <f>MOD(I20,I1)</f>
        <v>33</v>
      </c>
      <c r="F23" s="34">
        <f>C23-E23</f>
        <v>3</v>
      </c>
      <c r="G23" s="34">
        <f>MOD(F23,$I$1)</f>
        <v>3</v>
      </c>
      <c r="H23" s="42" t="str">
        <f>VLOOKUP(G23,$M$5:$N$40,2,)</f>
        <v>3</v>
      </c>
      <c r="L23" s="7" t="s">
        <v>11</v>
      </c>
      <c r="M23" s="6">
        <v>18</v>
      </c>
      <c r="N23" s="7" t="s">
        <v>11</v>
      </c>
    </row>
    <row r="24" spans="2:20" ht="24" customHeight="1" x14ac:dyDescent="0.2">
      <c r="H24" s="49" t="s">
        <v>59</v>
      </c>
      <c r="L24" s="7" t="s">
        <v>12</v>
      </c>
      <c r="M24" s="6">
        <v>19</v>
      </c>
      <c r="N24" s="7" t="s">
        <v>12</v>
      </c>
    </row>
    <row r="25" spans="2:20" ht="24" customHeight="1" x14ac:dyDescent="0.2">
      <c r="D25" s="25"/>
      <c r="L25" s="7" t="s">
        <v>13</v>
      </c>
      <c r="M25" s="6">
        <v>20</v>
      </c>
      <c r="N25" s="7" t="s">
        <v>13</v>
      </c>
    </row>
    <row r="26" spans="2:20" ht="24" customHeight="1" x14ac:dyDescent="0.2">
      <c r="B26" s="15"/>
      <c r="C26" s="15"/>
      <c r="L26" s="7" t="s">
        <v>14</v>
      </c>
      <c r="M26" s="6">
        <v>21</v>
      </c>
      <c r="N26" s="7" t="s">
        <v>14</v>
      </c>
    </row>
    <row r="27" spans="2:20" ht="24" customHeight="1" x14ac:dyDescent="0.2">
      <c r="B27" s="15"/>
      <c r="C27" s="15"/>
      <c r="L27" s="7" t="s">
        <v>15</v>
      </c>
      <c r="M27" s="6">
        <v>22</v>
      </c>
      <c r="N27" s="7" t="s">
        <v>15</v>
      </c>
    </row>
    <row r="28" spans="2:20" ht="24" customHeight="1" x14ac:dyDescent="0.2">
      <c r="B28" s="15"/>
      <c r="C28" s="15"/>
      <c r="L28" s="7" t="s">
        <v>16</v>
      </c>
      <c r="M28" s="6">
        <v>23</v>
      </c>
      <c r="N28" s="7" t="s">
        <v>16</v>
      </c>
    </row>
    <row r="29" spans="2:20" ht="24" customHeight="1" x14ac:dyDescent="0.2">
      <c r="B29" s="15"/>
      <c r="C29" s="15"/>
      <c r="L29" s="7" t="s">
        <v>17</v>
      </c>
      <c r="M29" s="6">
        <v>24</v>
      </c>
      <c r="N29" s="7" t="s">
        <v>17</v>
      </c>
    </row>
    <row r="30" spans="2:20" ht="24" customHeight="1" x14ac:dyDescent="0.2">
      <c r="B30" s="15"/>
      <c r="C30" s="15"/>
      <c r="L30" s="7" t="s">
        <v>18</v>
      </c>
      <c r="M30" s="6">
        <v>25</v>
      </c>
      <c r="N30" s="7" t="s">
        <v>18</v>
      </c>
    </row>
    <row r="31" spans="2:20" ht="24" customHeight="1" x14ac:dyDescent="0.2">
      <c r="B31" s="15"/>
      <c r="C31" s="15"/>
      <c r="L31" s="7" t="s">
        <v>19</v>
      </c>
      <c r="M31" s="6">
        <v>26</v>
      </c>
      <c r="N31" s="7" t="s">
        <v>19</v>
      </c>
    </row>
    <row r="32" spans="2:20" ht="24" customHeight="1" x14ac:dyDescent="0.2">
      <c r="B32" s="15"/>
      <c r="C32" s="15"/>
      <c r="L32" s="7" t="s">
        <v>20</v>
      </c>
      <c r="M32" s="6">
        <v>27</v>
      </c>
      <c r="N32" s="7" t="s">
        <v>20</v>
      </c>
    </row>
    <row r="33" spans="2:14" ht="24" customHeight="1" x14ac:dyDescent="0.2">
      <c r="B33" s="15"/>
      <c r="C33" s="15"/>
      <c r="L33" s="7" t="s">
        <v>21</v>
      </c>
      <c r="M33" s="6">
        <v>28</v>
      </c>
      <c r="N33" s="7" t="s">
        <v>21</v>
      </c>
    </row>
    <row r="34" spans="2:14" ht="24" customHeight="1" x14ac:dyDescent="0.2">
      <c r="B34" s="15"/>
      <c r="C34" s="15"/>
      <c r="L34" s="7" t="s">
        <v>22</v>
      </c>
      <c r="M34" s="6">
        <v>29</v>
      </c>
      <c r="N34" s="7" t="s">
        <v>22</v>
      </c>
    </row>
    <row r="35" spans="2:14" ht="24" customHeight="1" x14ac:dyDescent="0.2">
      <c r="B35" s="15"/>
      <c r="C35" s="15"/>
      <c r="L35" s="7" t="s">
        <v>23</v>
      </c>
      <c r="M35" s="6">
        <v>30</v>
      </c>
      <c r="N35" s="7" t="s">
        <v>23</v>
      </c>
    </row>
    <row r="36" spans="2:14" ht="24" customHeight="1" x14ac:dyDescent="0.2">
      <c r="B36" s="15"/>
      <c r="C36" s="15"/>
      <c r="L36" s="7" t="s">
        <v>24</v>
      </c>
      <c r="M36" s="6">
        <v>31</v>
      </c>
      <c r="N36" s="7" t="s">
        <v>24</v>
      </c>
    </row>
    <row r="37" spans="2:14" ht="24" customHeight="1" x14ac:dyDescent="0.2">
      <c r="B37" s="15"/>
      <c r="C37" s="15"/>
      <c r="L37" s="7" t="s">
        <v>25</v>
      </c>
      <c r="M37" s="6">
        <v>32</v>
      </c>
      <c r="N37" s="7" t="s">
        <v>25</v>
      </c>
    </row>
    <row r="38" spans="2:14" ht="24" customHeight="1" x14ac:dyDescent="0.2">
      <c r="B38" s="15"/>
      <c r="C38" s="15"/>
      <c r="L38" s="7" t="s">
        <v>26</v>
      </c>
      <c r="M38" s="6">
        <v>33</v>
      </c>
      <c r="N38" s="7" t="s">
        <v>26</v>
      </c>
    </row>
    <row r="39" spans="2:14" ht="24" customHeight="1" x14ac:dyDescent="0.2">
      <c r="B39" s="15"/>
      <c r="C39" s="15"/>
      <c r="L39" s="7" t="s">
        <v>27</v>
      </c>
      <c r="M39" s="6">
        <v>34</v>
      </c>
      <c r="N39" s="7" t="s">
        <v>27</v>
      </c>
    </row>
    <row r="40" spans="2:14" ht="24" customHeight="1" x14ac:dyDescent="0.2">
      <c r="B40" s="15"/>
      <c r="C40" s="15"/>
      <c r="L40" s="7" t="s">
        <v>28</v>
      </c>
      <c r="M40" s="6">
        <v>35</v>
      </c>
      <c r="N40" s="7" t="s">
        <v>28</v>
      </c>
    </row>
  </sheetData>
  <sortState ref="B23:C36">
    <sortCondition descending="1" ref="B23:B36"/>
  </sortState>
  <pageMargins left="0.5" right="0.5" top="0.5" bottom="0.75" header="0.3" footer="0.3"/>
  <pageSetup paperSize="9" scale="90" orientation="portrait" r:id="rId1"/>
  <headerFooter>
    <oddFooter>&amp;R&amp;Z&amp;F &amp;A</oddFooter>
  </headerFooter>
  <colBreaks count="2" manualBreakCount="2">
    <brk id="10" max="1048575" man="1"/>
    <brk id="18" max="1048575" man="1"/>
  </colBreaks>
  <ignoredErrors>
    <ignoredError sqref="L5:L14 N5:N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GSTIN</vt:lpstr>
      <vt:lpstr>GSTIN!Print_Titles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dd</cp:lastModifiedBy>
  <cp:lastPrinted>2017-11-02T11:30:05Z</cp:lastPrinted>
  <dcterms:created xsi:type="dcterms:W3CDTF">2017-09-13T09:54:17Z</dcterms:created>
  <dcterms:modified xsi:type="dcterms:W3CDTF">2017-11-27T07:57:44Z</dcterms:modified>
</cp:coreProperties>
</file>